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rontan\Desktop\LTE\Contratos y licitaciones\pliegos LTE 2017\TBC LTE 057_2017 final 12JUL17\"/>
    </mc:Choice>
  </mc:AlternateContent>
  <bookViews>
    <workbookView xWindow="0" yWindow="0" windowWidth="20490" windowHeight="9060" tabRatio="636"/>
  </bookViews>
  <sheets>
    <sheet name="CALCULO" sheetId="1" r:id="rId1"/>
    <sheet name="PARAMETROS" sheetId="3" r:id="rId2"/>
    <sheet name="CUADRO FINAL" sheetId="5" r:id="rId3"/>
  </sheets>
  <definedNames>
    <definedName name="_xlnm.Print_Titles" localSheetId="2">'CUADRO FINAL'!$2:$3</definedName>
  </definedNames>
  <calcPr calcId="162913"/>
</workbook>
</file>

<file path=xl/calcChain.xml><?xml version="1.0" encoding="utf-8"?>
<calcChain xmlns="http://schemas.openxmlformats.org/spreadsheetml/2006/main">
  <c r="G9" i="1" l="1"/>
  <c r="E23" i="5" l="1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6" i="5"/>
  <c r="E5" i="5"/>
  <c r="E7" i="1"/>
  <c r="F7" i="1"/>
  <c r="E6" i="1"/>
  <c r="F6" i="1"/>
  <c r="H18" i="1" l="1"/>
  <c r="I18" i="1" s="1"/>
  <c r="J18" i="1" s="1"/>
  <c r="H10" i="1"/>
  <c r="I10" i="1" s="1"/>
  <c r="H22" i="1"/>
  <c r="H14" i="1"/>
  <c r="H23" i="1"/>
  <c r="H19" i="1"/>
  <c r="I19" i="1" s="1"/>
  <c r="J19" i="1" s="1"/>
  <c r="K19" i="1" s="1"/>
  <c r="L19" i="1" s="1"/>
  <c r="D18" i="5" s="1"/>
  <c r="H15" i="1"/>
  <c r="I15" i="1" s="1"/>
  <c r="J15" i="1" s="1"/>
  <c r="K15" i="1" s="1"/>
  <c r="L15" i="1" s="1"/>
  <c r="D14" i="5" s="1"/>
  <c r="H11" i="1"/>
  <c r="I11" i="1" s="1"/>
  <c r="J11" i="1" s="1"/>
  <c r="H7" i="1"/>
  <c r="I7" i="1" s="1"/>
  <c r="H21" i="1"/>
  <c r="H17" i="1"/>
  <c r="H13" i="1"/>
  <c r="I13" i="1" s="1"/>
  <c r="J13" i="1" s="1"/>
  <c r="H9" i="1"/>
  <c r="I9" i="1" s="1"/>
  <c r="H24" i="1"/>
  <c r="I24" i="1" s="1"/>
  <c r="J24" i="1" s="1"/>
  <c r="H20" i="1"/>
  <c r="I20" i="1" s="1"/>
  <c r="J20" i="1" s="1"/>
  <c r="H12" i="1"/>
  <c r="I12" i="1" s="1"/>
  <c r="J12" i="1" s="1"/>
  <c r="H6" i="1"/>
  <c r="I6" i="1" s="1"/>
  <c r="H16" i="1"/>
  <c r="I16" i="1" s="1"/>
  <c r="J16" i="1" s="1"/>
  <c r="I22" i="1"/>
  <c r="J22" i="1" s="1"/>
  <c r="I14" i="1"/>
  <c r="J14" i="1" s="1"/>
  <c r="I23" i="1"/>
  <c r="J23" i="1" s="1"/>
  <c r="K23" i="1" s="1"/>
  <c r="L23" i="1" s="1"/>
  <c r="D22" i="5" s="1"/>
  <c r="I21" i="1"/>
  <c r="J21" i="1" s="1"/>
  <c r="K21" i="1" s="1"/>
  <c r="L21" i="1" s="1"/>
  <c r="D20" i="5" s="1"/>
  <c r="I17" i="1"/>
  <c r="J17" i="1" s="1"/>
  <c r="K17" i="1" s="1"/>
  <c r="L17" i="1" s="1"/>
  <c r="D16" i="5" s="1"/>
  <c r="J10" i="1"/>
  <c r="J9" i="1" l="1"/>
  <c r="K9" i="1" s="1"/>
  <c r="L9" i="1" s="1"/>
  <c r="K11" i="1"/>
  <c r="K13" i="1"/>
  <c r="J7" i="1"/>
  <c r="J6" i="1"/>
  <c r="K12" i="1"/>
  <c r="K16" i="1"/>
  <c r="L16" i="1" s="1"/>
  <c r="D15" i="5" s="1"/>
  <c r="K20" i="1"/>
  <c r="L20" i="1" s="1"/>
  <c r="D19" i="5" s="1"/>
  <c r="K24" i="1"/>
  <c r="L24" i="1" s="1"/>
  <c r="D23" i="5" s="1"/>
  <c r="K10" i="1"/>
  <c r="K14" i="1"/>
  <c r="L14" i="1" s="1"/>
  <c r="K18" i="1"/>
  <c r="L18" i="1" s="1"/>
  <c r="D17" i="5" s="1"/>
  <c r="K22" i="1"/>
  <c r="L22" i="1" s="1"/>
  <c r="D21" i="5" s="1"/>
  <c r="L10" i="1" l="1"/>
  <c r="D9" i="5" s="1"/>
  <c r="K7" i="1"/>
  <c r="L7" i="1" s="1"/>
  <c r="L12" i="1"/>
  <c r="D11" i="5" s="1"/>
  <c r="D13" i="5"/>
  <c r="L13" i="1"/>
  <c r="D12" i="5" s="1"/>
  <c r="L11" i="1"/>
  <c r="D10" i="5" s="1"/>
  <c r="D8" i="5"/>
  <c r="K6" i="1"/>
  <c r="L6" i="1" s="1"/>
  <c r="D6" i="5" l="1"/>
  <c r="D5" i="5"/>
</calcChain>
</file>

<file path=xl/sharedStrings.xml><?xml version="1.0" encoding="utf-8"?>
<sst xmlns="http://schemas.openxmlformats.org/spreadsheetml/2006/main" count="140" uniqueCount="85">
  <si>
    <t>Código</t>
  </si>
  <si>
    <t>Descripción</t>
  </si>
  <si>
    <t>Unidad</t>
  </si>
  <si>
    <t>pza</t>
  </si>
  <si>
    <t>m</t>
  </si>
  <si>
    <t>POSTACIÓN Y SUS ACCESORIOS</t>
  </si>
  <si>
    <t>P-1</t>
  </si>
  <si>
    <t>P-2</t>
  </si>
  <si>
    <t>Instalación de accesorios soporte mural de paso</t>
  </si>
  <si>
    <t>Instalación de accesorios soporte mural terminal</t>
  </si>
  <si>
    <t>P-14</t>
  </si>
  <si>
    <t>P-15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</si>
  <si>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</si>
  <si>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</si>
  <si>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</si>
  <si>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</si>
  <si>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</si>
  <si>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</si>
  <si>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</si>
  <si>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</si>
  <si>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</si>
  <si>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</si>
  <si>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</si>
  <si>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</si>
  <si>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</si>
  <si>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Costo del material (adquisición) sin IVA (Bs.)</t>
  </si>
  <si>
    <t>% Utilidad</t>
  </si>
  <si>
    <t>% Impuestos</t>
  </si>
  <si>
    <t xml:space="preserve">Precio Mano de Obra (Bs) </t>
  </si>
  <si>
    <t xml:space="preserve">Precio Mano de Obra 
(Bs) 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</si>
  <si>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</si>
  <si>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</si>
  <si>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</si>
  <si>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</si>
  <si>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</si>
  <si>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</si>
  <si>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</si>
  <si>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</si>
  <si>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</si>
  <si>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</si>
  <si>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</si>
  <si>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</si>
  <si>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</si>
  <si>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</si>
  <si>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</si>
  <si>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RED DOMICILIARIA WIMAX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</si>
  <si>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</si>
  <si>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</si>
  <si>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</si>
  <si>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</si>
  <si>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</si>
  <si>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</si>
  <si>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</si>
  <si>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</si>
  <si>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</si>
  <si>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</si>
  <si>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</si>
  <si>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</si>
  <si>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</si>
  <si>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</si>
  <si>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</si>
  <si>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</si>
  <si>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pza.</t>
  </si>
  <si>
    <t>RED DOMICILIARIA WIMAX - LTE</t>
  </si>
  <si>
    <t>Instalación de soporte de antena externa</t>
  </si>
  <si>
    <t>WLTE-1</t>
  </si>
  <si>
    <t>WLTE-2</t>
  </si>
  <si>
    <t>WLTE-3</t>
  </si>
  <si>
    <t>WLTE-4</t>
  </si>
  <si>
    <t>WLTE-5</t>
  </si>
  <si>
    <t>WLTE-6</t>
  </si>
  <si>
    <t>WLTE-7</t>
  </si>
  <si>
    <t>WLTE-8</t>
  </si>
  <si>
    <t>WLTE-9</t>
  </si>
  <si>
    <t>WLTE-10</t>
  </si>
  <si>
    <t>WLTE-11</t>
  </si>
  <si>
    <t>WLTE-12</t>
  </si>
  <si>
    <t>WLTE-13</t>
  </si>
  <si>
    <t>WLTE-14</t>
  </si>
  <si>
    <t>WLTE-15</t>
  </si>
  <si>
    <t>WLTE-16</t>
  </si>
  <si>
    <t>% por Costo de Merma de Cables</t>
  </si>
  <si>
    <t>% por Costo de Transporte</t>
  </si>
  <si>
    <t>PRECIOS 2 LTE</t>
  </si>
  <si>
    <t xml:space="preserve">Precio Material 
(Bs)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</si>
</sst>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</font>
    <font>
      <sz val="12"/>
      <name val="Arial"/>
    </font>
    <font>
      <sz val="12"/>
      <name val="Times New Roman"/>
      <family val="1"/>
    </font>
    <font>
      <sz val="8"/>
      <name val="Arial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sz val="12"/>
      <color rgb="FFFF0000"/>
      <name val="Arial"/>
      <family val="2"/>
    </font>
    <font>
      <b/>
      <sz val="14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164" fontId="11" fillId="0" borderId="9" xfId="1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164" fontId="6" fillId="0" borderId="14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7" fillId="0" borderId="12" xfId="1" applyFont="1" applyFill="1" applyBorder="1" applyAlignment="1">
      <alignment vertical="center"/>
    </xf>
    <xf numFmtId="164" fontId="7" fillId="0" borderId="17" xfId="1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164" fontId="11" fillId="2" borderId="1" xfId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2" borderId="12" xfId="0" applyFont="1" applyFill="1" applyBorder="1" applyAlignment="1" applyProtection="1">
      <alignment vertical="center"/>
      <protection locked="0"/>
    </xf>
    <xf numFmtId="0" fontId="15" fillId="0" borderId="12" xfId="0" applyFont="1" applyFill="1" applyBorder="1" applyAlignment="1" applyProtection="1">
      <alignment vertical="center"/>
      <protection locked="0"/>
    </xf>
    <xf numFmtId="10" fontId="13" fillId="2" borderId="10" xfId="0" applyNumberFormat="1" applyFont="1" applyFill="1" applyBorder="1" applyAlignment="1" applyProtection="1">
      <alignment vertical="top" wrapText="1"/>
      <protection locked="0"/>
    </xf>
    <xf numFmtId="0" fontId="13" fillId="2" borderId="11" xfId="0" applyFont="1" applyFill="1" applyBorder="1" applyProtection="1">
      <protection locked="0"/>
    </xf>
    <xf numFmtId="10" fontId="13" fillId="2" borderId="1" xfId="0" applyNumberFormat="1" applyFont="1" applyFill="1" applyBorder="1" applyAlignment="1" applyProtection="1">
      <alignment vertical="top" wrapText="1"/>
      <protection locked="0"/>
    </xf>
    <xf numFmtId="0" fontId="13" fillId="2" borderId="12" xfId="0" applyFont="1" applyFill="1" applyBorder="1" applyProtection="1">
      <protection locked="0"/>
    </xf>
    <xf numFmtId="10" fontId="13" fillId="2" borderId="9" xfId="0" applyNumberFormat="1" applyFont="1" applyFill="1" applyBorder="1" applyAlignment="1" applyProtection="1">
      <alignment vertical="top" wrapText="1"/>
      <protection locked="0"/>
    </xf>
    <xf numFmtId="0" fontId="13" fillId="2" borderId="13" xfId="0" applyFont="1" applyFill="1" applyBorder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2:M25"/>
  <sheetViews>
    <sheetView tabSelected="1" zoomScale="85" zoomScaleNormal="85" workbookViewId="0">
      <selection activeCell="D8" sqref="D8"/>
    </sheetView>
  </sheetViews>
  <sheetFormatPr baseColWidth="10" defaultRowHeight="15" x14ac:dyDescent="0.2"/>
  <cols>
    <col min="1" max="1" width="9.28515625" style="1" bestFit="1" customWidth="1"/>
    <col min="2" max="2" width="50.5703125" style="1" customWidth="1"/>
    <col min="3" max="3" width="7.42578125" style="1" bestFit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x14ac:dyDescent="0.2">
      <c r="A2" s="2"/>
      <c r="B2" s="2"/>
      <c r="C2" s="2"/>
    </row>
    <row r="3" spans="1:13" ht="15.75" customHeight="1" thickBot="1" x14ac:dyDescent="0.25">
      <c r="A3" s="2"/>
      <c r="B3" s="2"/>
      <c r="C3" s="2"/>
    </row>
    <row r="4" spans="1:13" s="3" customFormat="1" ht="51.75" thickBot="1" x14ac:dyDescent="0.25">
      <c r="A4" s="35" t="s">
        <v>0</v>
      </c>
      <c r="B4" s="36" t="s">
        <v>1</v>
      </c>
      <c r="C4" s="36" t="s">
        <v>2</v>
      </c>
      <c r="D4" s="36" t="s">
        <v>25</v>
      </c>
      <c r="E4" s="36" t="s">
        <v>19</v>
      </c>
      <c r="F4" s="36" t="s">
        <v>18</v>
      </c>
      <c r="G4" s="36" t="s">
        <v>17</v>
      </c>
      <c r="H4" s="36" t="s">
        <v>12</v>
      </c>
      <c r="I4" s="36" t="s">
        <v>13</v>
      </c>
      <c r="J4" s="36" t="s">
        <v>14</v>
      </c>
      <c r="K4" s="36" t="s">
        <v>15</v>
      </c>
      <c r="L4" s="37" t="s">
        <v>16</v>
      </c>
      <c r="M4" s="37" t="s">
        <v>28</v>
      </c>
    </row>
    <row r="5" spans="1:13" x14ac:dyDescent="0.2">
      <c r="A5" s="14"/>
      <c r="B5" s="4" t="s">
        <v>5</v>
      </c>
      <c r="C5" s="8"/>
      <c r="D5" s="16"/>
      <c r="E5" s="7"/>
      <c r="F5" s="7"/>
      <c r="G5" s="7"/>
      <c r="H5" s="17"/>
      <c r="I5" s="7"/>
      <c r="J5" s="17"/>
      <c r="K5" s="7"/>
      <c r="L5" s="27"/>
      <c r="M5" s="28"/>
    </row>
    <row r="6" spans="1:13" x14ac:dyDescent="0.2">
      <c r="A6" s="15" t="s">
        <v>10</v>
      </c>
      <c r="B6" s="6" t="s">
        <v>8</v>
      </c>
      <c r="C6" s="5" t="s">
        <v>3</v>
      </c>
      <c r="D6" s="44">
        <v>1</v>
      </c>
      <c r="E6" s="12">
        <f>+D6*PARAMETROS!$B$3</f>
        <v>0.01</v>
      </c>
      <c r="F6" s="12">
        <f>+D6*PARAMETROS!$B$4</f>
        <v>0.01</v>
      </c>
      <c r="G6" s="12"/>
      <c r="H6" s="13">
        <f>SUM(D6:G6)</f>
        <v>1.02</v>
      </c>
      <c r="I6" s="12">
        <f>+H6*PARAMETROS!$B$7</f>
        <v>1.0200000000000001E-2</v>
      </c>
      <c r="J6" s="13">
        <f t="shared" ref="J6:J7" si="0">SUM(H6:I6)</f>
        <v>1.0302</v>
      </c>
      <c r="K6" s="24">
        <f>+J6*PARAMETROS!$B$8</f>
        <v>1.0302E-2</v>
      </c>
      <c r="L6" s="13">
        <f>SUM(J6:K6)</f>
        <v>1.040502</v>
      </c>
      <c r="M6" s="46"/>
    </row>
    <row r="7" spans="1:13" x14ac:dyDescent="0.2">
      <c r="A7" s="15" t="s">
        <v>11</v>
      </c>
      <c r="B7" s="6" t="s">
        <v>9</v>
      </c>
      <c r="C7" s="5" t="s">
        <v>3</v>
      </c>
      <c r="D7" s="44">
        <v>1</v>
      </c>
      <c r="E7" s="12">
        <f>+D7*PARAMETROS!$B$3</f>
        <v>0.01</v>
      </c>
      <c r="F7" s="12">
        <f>+D7*PARAMETROS!$B$4</f>
        <v>0.01</v>
      </c>
      <c r="G7" s="12"/>
      <c r="H7" s="13">
        <f>SUM(D7:G7)</f>
        <v>1.02</v>
      </c>
      <c r="I7" s="12">
        <f>+H7*PARAMETROS!$B$7</f>
        <v>1.0200000000000001E-2</v>
      </c>
      <c r="J7" s="13">
        <f t="shared" si="0"/>
        <v>1.0302</v>
      </c>
      <c r="K7" s="24">
        <f>+J7*PARAMETROS!$B$8</f>
        <v>1.0302E-2</v>
      </c>
      <c r="L7" s="13">
        <f>SUM(J7:K7)</f>
        <v>1.040502</v>
      </c>
      <c r="M7" s="46"/>
    </row>
    <row r="8" spans="1:13" x14ac:dyDescent="0.2">
      <c r="A8" s="33"/>
      <c r="B8" s="4" t="s">
        <v>45</v>
      </c>
      <c r="C8" s="34"/>
      <c r="D8" s="45"/>
      <c r="E8" s="12"/>
      <c r="F8" s="12"/>
      <c r="G8" s="12"/>
      <c r="H8" s="13"/>
      <c r="I8" s="12"/>
      <c r="J8" s="13"/>
      <c r="K8" s="24"/>
      <c r="L8" s="13"/>
      <c r="M8" s="47"/>
    </row>
    <row r="9" spans="1:13" x14ac:dyDescent="0.2">
      <c r="A9" s="15" t="s">
        <v>46</v>
      </c>
      <c r="B9" s="6" t="s">
        <v>30</v>
      </c>
      <c r="C9" s="5" t="s">
        <v>4</v>
      </c>
      <c r="D9" s="44">
        <v>1</v>
      </c>
      <c r="E9" s="12">
        <f>+D9*PARAMETROS!$B$3</f>
        <v>0.01</v>
      </c>
      <c r="F9" s="12">
        <f>+D9*PARAMETROS!$B$4</f>
        <v>0.01</v>
      </c>
      <c r="G9" s="12">
        <f>D9*PARAMETROS!B5</f>
        <v>0.01</v>
      </c>
      <c r="H9" s="13">
        <f t="shared" ref="H9:H24" si="1">SUM(D9:G9)</f>
        <v>1.03</v>
      </c>
      <c r="I9" s="12">
        <f>+H9*PARAMETROS!$B$7</f>
        <v>1.03E-2</v>
      </c>
      <c r="J9" s="13">
        <f t="shared" ref="J9:J24" si="2">SUM(H9:I9)</f>
        <v>1.0403</v>
      </c>
      <c r="K9" s="24">
        <f>+J9*PARAMETROS!$B$8</f>
        <v>1.0403000000000001E-2</v>
      </c>
      <c r="L9" s="13">
        <f t="shared" ref="L9:L14" si="3">SUM(J9:K9)</f>
        <v>1.0507029999999999</v>
      </c>
      <c r="M9" s="46"/>
    </row>
    <row r="10" spans="1:13" x14ac:dyDescent="0.2">
      <c r="A10" s="15" t="s">
        <v>47</v>
      </c>
      <c r="B10" s="6" t="s">
        <v>31</v>
      </c>
      <c r="C10" s="5" t="s">
        <v>3</v>
      </c>
      <c r="D10" s="44">
        <v>1</v>
      </c>
      <c r="E10" s="12">
        <f>+D10*PARAMETROS!$B$3</f>
        <v>0.01</v>
      </c>
      <c r="F10" s="12">
        <f>+D10*PARAMETROS!$B$4</f>
        <v>0.01</v>
      </c>
      <c r="G10" s="12"/>
      <c r="H10" s="13">
        <f t="shared" si="1"/>
        <v>1.02</v>
      </c>
      <c r="I10" s="12">
        <f>+H10*PARAMETROS!$B$7</f>
        <v>1.0200000000000001E-2</v>
      </c>
      <c r="J10" s="13">
        <f t="shared" si="2"/>
        <v>1.0302</v>
      </c>
      <c r="K10" s="24">
        <f>+J10*PARAMETROS!$B$8</f>
        <v>1.0302E-2</v>
      </c>
      <c r="L10" s="13">
        <f t="shared" si="3"/>
        <v>1.040502</v>
      </c>
      <c r="M10" s="46"/>
    </row>
    <row r="11" spans="1:13" x14ac:dyDescent="0.2">
      <c r="A11" s="15" t="s">
        <v>48</v>
      </c>
      <c r="B11" s="6" t="s">
        <v>32</v>
      </c>
      <c r="C11" s="5" t="s">
        <v>3</v>
      </c>
      <c r="D11" s="44">
        <v>1</v>
      </c>
      <c r="E11" s="12">
        <f>+D11*PARAMETROS!$B$3</f>
        <v>0.01</v>
      </c>
      <c r="F11" s="12">
        <f>+D11*PARAMETROS!$B$4</f>
        <v>0.01</v>
      </c>
      <c r="G11" s="12"/>
      <c r="H11" s="13">
        <f t="shared" si="1"/>
        <v>1.02</v>
      </c>
      <c r="I11" s="12">
        <f>+H11*PARAMETROS!$B$7</f>
        <v>1.0200000000000001E-2</v>
      </c>
      <c r="J11" s="13">
        <f t="shared" si="2"/>
        <v>1.0302</v>
      </c>
      <c r="K11" s="24">
        <f>+J11*PARAMETROS!$B$8</f>
        <v>1.0302E-2</v>
      </c>
      <c r="L11" s="13">
        <f t="shared" si="3"/>
        <v>1.040502</v>
      </c>
      <c r="M11" s="46"/>
    </row>
    <row r="12" spans="1:13" x14ac:dyDescent="0.2">
      <c r="A12" s="15" t="s">
        <v>49</v>
      </c>
      <c r="B12" s="6" t="s">
        <v>33</v>
      </c>
      <c r="C12" s="5" t="s">
        <v>4</v>
      </c>
      <c r="D12" s="44">
        <v>1</v>
      </c>
      <c r="E12" s="12">
        <f>+D12*PARAMETROS!$B$3</f>
        <v>0.01</v>
      </c>
      <c r="F12" s="12">
        <f>+D12*PARAMETROS!$B$4</f>
        <v>0.01</v>
      </c>
      <c r="G12" s="12"/>
      <c r="H12" s="13">
        <f t="shared" si="1"/>
        <v>1.02</v>
      </c>
      <c r="I12" s="12">
        <f>+H12*PARAMETROS!$B$7</f>
        <v>1.0200000000000001E-2</v>
      </c>
      <c r="J12" s="13">
        <f t="shared" si="2"/>
        <v>1.0302</v>
      </c>
      <c r="K12" s="24">
        <f>+J12*PARAMETROS!$B$8</f>
        <v>1.0302E-2</v>
      </c>
      <c r="L12" s="13">
        <f t="shared" si="3"/>
        <v>1.040502</v>
      </c>
      <c r="M12" s="46"/>
    </row>
    <row r="13" spans="1:13" x14ac:dyDescent="0.2">
      <c r="A13" s="15" t="s">
        <v>50</v>
      </c>
      <c r="B13" s="6" t="s">
        <v>34</v>
      </c>
      <c r="C13" s="5" t="s">
        <v>3</v>
      </c>
      <c r="D13" s="44">
        <v>1</v>
      </c>
      <c r="E13" s="12">
        <f>+D13*PARAMETROS!$B$3</f>
        <v>0.01</v>
      </c>
      <c r="F13" s="12">
        <f>+D13*PARAMETROS!$B$4</f>
        <v>0.01</v>
      </c>
      <c r="G13" s="12"/>
      <c r="H13" s="13">
        <f t="shared" si="1"/>
        <v>1.02</v>
      </c>
      <c r="I13" s="12">
        <f>+H13*PARAMETROS!$B$7</f>
        <v>1.0200000000000001E-2</v>
      </c>
      <c r="J13" s="13">
        <f t="shared" si="2"/>
        <v>1.0302</v>
      </c>
      <c r="K13" s="24">
        <f>+J13*PARAMETROS!$B$8</f>
        <v>1.0302E-2</v>
      </c>
      <c r="L13" s="13">
        <f t="shared" si="3"/>
        <v>1.040502</v>
      </c>
      <c r="M13" s="46"/>
    </row>
    <row r="14" spans="1:13" x14ac:dyDescent="0.2">
      <c r="A14" s="15" t="s">
        <v>51</v>
      </c>
      <c r="B14" s="6" t="s">
        <v>35</v>
      </c>
      <c r="C14" s="5" t="s">
        <v>3</v>
      </c>
      <c r="D14" s="44">
        <v>1</v>
      </c>
      <c r="E14" s="12">
        <f>+D14*PARAMETROS!$B$3</f>
        <v>0.01</v>
      </c>
      <c r="F14" s="12">
        <f>+D14*PARAMETROS!$B$4</f>
        <v>0.01</v>
      </c>
      <c r="G14" s="12"/>
      <c r="H14" s="13">
        <f t="shared" si="1"/>
        <v>1.02</v>
      </c>
      <c r="I14" s="12">
        <f>+H14*PARAMETROS!$B$7</f>
        <v>1.0200000000000001E-2</v>
      </c>
      <c r="J14" s="13">
        <f t="shared" si="2"/>
        <v>1.0302</v>
      </c>
      <c r="K14" s="24">
        <f>+J14*PARAMETROS!$B$8</f>
        <v>1.0302E-2</v>
      </c>
      <c r="L14" s="13">
        <f t="shared" si="3"/>
        <v>1.040502</v>
      </c>
      <c r="M14" s="46"/>
    </row>
    <row r="15" spans="1:13" x14ac:dyDescent="0.2">
      <c r="A15" s="15" t="s">
        <v>52</v>
      </c>
      <c r="B15" s="6" t="s">
        <v>36</v>
      </c>
      <c r="C15" s="5" t="s">
        <v>3</v>
      </c>
      <c r="D15" s="44">
        <v>1</v>
      </c>
      <c r="E15" s="12">
        <f>+D15*PARAMETROS!$B$3</f>
        <v>0.01</v>
      </c>
      <c r="F15" s="12">
        <f>+D15*PARAMETROS!$B$4</f>
        <v>0.01</v>
      </c>
      <c r="G15" s="12"/>
      <c r="H15" s="13">
        <f t="shared" si="1"/>
        <v>1.02</v>
      </c>
      <c r="I15" s="12">
        <f>+H15*PARAMETROS!$B$7</f>
        <v>1.0200000000000001E-2</v>
      </c>
      <c r="J15" s="13">
        <f t="shared" si="2"/>
        <v>1.0302</v>
      </c>
      <c r="K15" s="24">
        <f>+J15*PARAMETROS!$B$8</f>
        <v>1.0302E-2</v>
      </c>
      <c r="L15" s="13">
        <f t="shared" ref="L15:L24" si="4">SUM(J15:K15)</f>
        <v>1.040502</v>
      </c>
      <c r="M15" s="46"/>
    </row>
    <row r="16" spans="1:13" x14ac:dyDescent="0.2">
      <c r="A16" s="15" t="s">
        <v>53</v>
      </c>
      <c r="B16" s="6" t="s">
        <v>37</v>
      </c>
      <c r="C16" s="5" t="s">
        <v>3</v>
      </c>
      <c r="D16" s="44">
        <v>1</v>
      </c>
      <c r="E16" s="12">
        <f>+D16*PARAMETROS!$B$3</f>
        <v>0.01</v>
      </c>
      <c r="F16" s="12">
        <f>+D16*PARAMETROS!$B$4</f>
        <v>0.01</v>
      </c>
      <c r="G16" s="12"/>
      <c r="H16" s="13">
        <f t="shared" si="1"/>
        <v>1.02</v>
      </c>
      <c r="I16" s="12">
        <f>+H16*PARAMETROS!$B$7</f>
        <v>1.0200000000000001E-2</v>
      </c>
      <c r="J16" s="13">
        <f t="shared" si="2"/>
        <v>1.0302</v>
      </c>
      <c r="K16" s="24">
        <f>+J16*PARAMETROS!$B$8</f>
        <v>1.0302E-2</v>
      </c>
      <c r="L16" s="13">
        <f t="shared" si="4"/>
        <v>1.040502</v>
      </c>
      <c r="M16" s="46"/>
    </row>
    <row r="17" spans="1:13" x14ac:dyDescent="0.2">
      <c r="A17" s="15" t="s">
        <v>54</v>
      </c>
      <c r="B17" s="6" t="s">
        <v>38</v>
      </c>
      <c r="C17" s="5" t="s">
        <v>3</v>
      </c>
      <c r="D17" s="44">
        <v>1</v>
      </c>
      <c r="E17" s="12">
        <f>+D17*PARAMETROS!$B$3</f>
        <v>0.01</v>
      </c>
      <c r="F17" s="12">
        <f>+D17*PARAMETROS!$B$4</f>
        <v>0.01</v>
      </c>
      <c r="G17" s="12"/>
      <c r="H17" s="13">
        <f t="shared" si="1"/>
        <v>1.02</v>
      </c>
      <c r="I17" s="12">
        <f>+H17*PARAMETROS!$B$7</f>
        <v>1.0200000000000001E-2</v>
      </c>
      <c r="J17" s="13">
        <f t="shared" si="2"/>
        <v>1.0302</v>
      </c>
      <c r="K17" s="24">
        <f>+J17*PARAMETROS!$B$8</f>
        <v>1.0302E-2</v>
      </c>
      <c r="L17" s="13">
        <f t="shared" si="4"/>
        <v>1.040502</v>
      </c>
      <c r="M17" s="46"/>
    </row>
    <row r="18" spans="1:13" x14ac:dyDescent="0.2">
      <c r="A18" s="15" t="s">
        <v>55</v>
      </c>
      <c r="B18" s="6" t="s">
        <v>39</v>
      </c>
      <c r="C18" s="5" t="s">
        <v>4</v>
      </c>
      <c r="D18" s="44">
        <v>1</v>
      </c>
      <c r="E18" s="12">
        <f>+D18*PARAMETROS!$B$3</f>
        <v>0.01</v>
      </c>
      <c r="F18" s="12">
        <f>+D18*PARAMETROS!$B$4</f>
        <v>0.01</v>
      </c>
      <c r="G18" s="12"/>
      <c r="H18" s="13">
        <f t="shared" si="1"/>
        <v>1.02</v>
      </c>
      <c r="I18" s="12">
        <f>+H18*PARAMETROS!$B$7</f>
        <v>1.0200000000000001E-2</v>
      </c>
      <c r="J18" s="13">
        <f t="shared" si="2"/>
        <v>1.0302</v>
      </c>
      <c r="K18" s="24">
        <f>+J18*PARAMETROS!$B$8</f>
        <v>1.0302E-2</v>
      </c>
      <c r="L18" s="13">
        <f t="shared" si="4"/>
        <v>1.040502</v>
      </c>
      <c r="M18" s="46"/>
    </row>
    <row r="19" spans="1:13" x14ac:dyDescent="0.2">
      <c r="A19" s="15" t="s">
        <v>56</v>
      </c>
      <c r="B19" s="6" t="s">
        <v>40</v>
      </c>
      <c r="C19" s="5" t="s">
        <v>4</v>
      </c>
      <c r="D19" s="44">
        <v>1</v>
      </c>
      <c r="E19" s="12">
        <f>+D19*PARAMETROS!$B$3</f>
        <v>0.01</v>
      </c>
      <c r="F19" s="12">
        <f>+D19*PARAMETROS!$B$4</f>
        <v>0.01</v>
      </c>
      <c r="G19" s="12"/>
      <c r="H19" s="13">
        <f t="shared" si="1"/>
        <v>1.02</v>
      </c>
      <c r="I19" s="12">
        <f>+H19*PARAMETROS!$B$7</f>
        <v>1.0200000000000001E-2</v>
      </c>
      <c r="J19" s="13">
        <f t="shared" si="2"/>
        <v>1.0302</v>
      </c>
      <c r="K19" s="24">
        <f>+J19*PARAMETROS!$B$8</f>
        <v>1.0302E-2</v>
      </c>
      <c r="L19" s="13">
        <f t="shared" si="4"/>
        <v>1.040502</v>
      </c>
      <c r="M19" s="46"/>
    </row>
    <row r="20" spans="1:13" x14ac:dyDescent="0.2">
      <c r="A20" s="15" t="s">
        <v>57</v>
      </c>
      <c r="B20" s="6" t="s">
        <v>41</v>
      </c>
      <c r="C20" s="5" t="s">
        <v>3</v>
      </c>
      <c r="D20" s="44">
        <v>1</v>
      </c>
      <c r="E20" s="12">
        <f>+D20*PARAMETROS!$B$3</f>
        <v>0.01</v>
      </c>
      <c r="F20" s="12">
        <f>+D20*PARAMETROS!$B$4</f>
        <v>0.01</v>
      </c>
      <c r="G20" s="12"/>
      <c r="H20" s="13">
        <f t="shared" si="1"/>
        <v>1.02</v>
      </c>
      <c r="I20" s="12">
        <f>+H20*PARAMETROS!$B$7</f>
        <v>1.0200000000000001E-2</v>
      </c>
      <c r="J20" s="13">
        <f t="shared" si="2"/>
        <v>1.0302</v>
      </c>
      <c r="K20" s="24">
        <f>+J20*PARAMETROS!$B$8</f>
        <v>1.0302E-2</v>
      </c>
      <c r="L20" s="13">
        <f t="shared" si="4"/>
        <v>1.040502</v>
      </c>
      <c r="M20" s="46"/>
    </row>
    <row r="21" spans="1:13" x14ac:dyDescent="0.2">
      <c r="A21" s="15" t="s">
        <v>58</v>
      </c>
      <c r="B21" s="6" t="s">
        <v>42</v>
      </c>
      <c r="C21" s="5" t="s">
        <v>3</v>
      </c>
      <c r="D21" s="44">
        <v>1</v>
      </c>
      <c r="E21" s="12">
        <f>+D21*PARAMETROS!$B$3</f>
        <v>0.01</v>
      </c>
      <c r="F21" s="12">
        <f>+D21*PARAMETROS!$B$4</f>
        <v>0.01</v>
      </c>
      <c r="G21" s="12"/>
      <c r="H21" s="13">
        <f t="shared" si="1"/>
        <v>1.02</v>
      </c>
      <c r="I21" s="12">
        <f>+H21*PARAMETROS!$B$7</f>
        <v>1.0200000000000001E-2</v>
      </c>
      <c r="J21" s="13">
        <f t="shared" si="2"/>
        <v>1.0302</v>
      </c>
      <c r="K21" s="24">
        <f>+J21*PARAMETROS!$B$8</f>
        <v>1.0302E-2</v>
      </c>
      <c r="L21" s="13">
        <f t="shared" si="4"/>
        <v>1.040502</v>
      </c>
      <c r="M21" s="46"/>
    </row>
    <row r="22" spans="1:13" x14ac:dyDescent="0.2">
      <c r="A22" s="15" t="s">
        <v>59</v>
      </c>
      <c r="B22" s="6" t="s">
        <v>43</v>
      </c>
      <c r="C22" s="5" t="s">
        <v>3</v>
      </c>
      <c r="D22" s="44">
        <v>1</v>
      </c>
      <c r="E22" s="12">
        <f>+D22*PARAMETROS!$B$3</f>
        <v>0.01</v>
      </c>
      <c r="F22" s="12">
        <f>+D22*PARAMETROS!$B$4</f>
        <v>0.01</v>
      </c>
      <c r="G22" s="12"/>
      <c r="H22" s="13">
        <f t="shared" si="1"/>
        <v>1.02</v>
      </c>
      <c r="I22" s="12">
        <f>+H22*PARAMETROS!$B$7</f>
        <v>1.0200000000000001E-2</v>
      </c>
      <c r="J22" s="13">
        <f t="shared" si="2"/>
        <v>1.0302</v>
      </c>
      <c r="K22" s="24">
        <f>+J22*PARAMETROS!$B$8</f>
        <v>1.0302E-2</v>
      </c>
      <c r="L22" s="13">
        <f t="shared" si="4"/>
        <v>1.040502</v>
      </c>
      <c r="M22" s="46"/>
    </row>
    <row r="23" spans="1:13" x14ac:dyDescent="0.2">
      <c r="A23" s="15" t="s">
        <v>60</v>
      </c>
      <c r="B23" s="6" t="s">
        <v>44</v>
      </c>
      <c r="C23" s="5" t="s">
        <v>4</v>
      </c>
      <c r="D23" s="44">
        <v>1</v>
      </c>
      <c r="E23" s="12">
        <f>+D23*PARAMETROS!$B$3</f>
        <v>0.01</v>
      </c>
      <c r="F23" s="12">
        <f>+D23*PARAMETROS!$B$4</f>
        <v>0.01</v>
      </c>
      <c r="G23" s="12"/>
      <c r="H23" s="13">
        <f t="shared" si="1"/>
        <v>1.02</v>
      </c>
      <c r="I23" s="12">
        <f>+H23*PARAMETROS!$B$7</f>
        <v>1.0200000000000001E-2</v>
      </c>
      <c r="J23" s="13">
        <f t="shared" si="2"/>
        <v>1.0302</v>
      </c>
      <c r="K23" s="24">
        <f>+J23*PARAMETROS!$B$8</f>
        <v>1.0302E-2</v>
      </c>
      <c r="L23" s="13">
        <f t="shared" si="4"/>
        <v>1.040502</v>
      </c>
      <c r="M23" s="46"/>
    </row>
    <row r="24" spans="1:13" x14ac:dyDescent="0.2">
      <c r="A24" s="15" t="s">
        <v>61</v>
      </c>
      <c r="B24" s="6" t="s">
        <v>64</v>
      </c>
      <c r="C24" s="5" t="s">
        <v>4</v>
      </c>
      <c r="D24" s="44">
        <v>1</v>
      </c>
      <c r="E24" s="12">
        <f>+D24*PARAMETROS!$B$3</f>
        <v>0.01</v>
      </c>
      <c r="F24" s="12">
        <f>+D24*PARAMETROS!$B$4</f>
        <v>0.01</v>
      </c>
      <c r="G24" s="12"/>
      <c r="H24" s="13">
        <f t="shared" si="1"/>
        <v>1.02</v>
      </c>
      <c r="I24" s="12">
        <f>+H24*PARAMETROS!$B$7</f>
        <v>1.0200000000000001E-2</v>
      </c>
      <c r="J24" s="13">
        <f t="shared" si="2"/>
        <v>1.0302</v>
      </c>
      <c r="K24" s="24">
        <f>+J24*PARAMETROS!$B$8</f>
        <v>1.0302E-2</v>
      </c>
      <c r="L24" s="13">
        <f t="shared" si="4"/>
        <v>1.040502</v>
      </c>
      <c r="M24" s="46"/>
    </row>
    <row r="25" spans="1:13" ht="15.75" thickBot="1" x14ac:dyDescent="0.25">
      <c r="A25" s="18"/>
      <c r="B25" s="19"/>
      <c r="C25" s="20"/>
      <c r="D25" s="23"/>
      <c r="E25" s="21"/>
      <c r="F25" s="21"/>
      <c r="G25" s="21"/>
      <c r="H25" s="22"/>
      <c r="I25" s="21"/>
      <c r="J25" s="22"/>
      <c r="K25" s="25"/>
      <c r="L25" s="22"/>
      <c r="M25" s="26"/>
    </row>
  </sheetData>
  <sheetProtection algorithmName="SHA-512" hashValue="9bkUcdbsqt89hu8X8HUf9yreYYvNdb5Q2P5Ep+Xm82Df9f96sB3jxIMYGoJtKLlmBEe5SHKkLzmjwGqQkmDh6Q==" saltValue="uYUkJ3IArb260PchA8Jwbw==" spinCount="100000" sheet="1" objects="1" scenarios="1" insertRows="0" selectLockedCells="1" autoFilter="0"/>
  <phoneticPr fontId="4" type="noConversion"/>
  <pageMargins left="0.75" right="0.75" top="1" bottom="1" header="0" footer="0"/>
  <pageSetup orientation="portrait" r:id="rId1"/>
  <headerFooter alignWithMargins="0"/>
  <ignoredErrors>
    <ignoredError sqref="K25:K64 K7 K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C8"/>
  <sheetViews>
    <sheetView zoomScale="85" zoomScaleNormal="85" workbookViewId="0">
      <selection activeCell="B6" sqref="B6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13.5" thickBot="1" x14ac:dyDescent="0.25"/>
    <row r="2" spans="1:3" ht="30.75" thickBot="1" x14ac:dyDescent="0.25">
      <c r="A2" s="38" t="s">
        <v>20</v>
      </c>
      <c r="B2" s="39" t="s">
        <v>21</v>
      </c>
      <c r="C2" s="40" t="s">
        <v>22</v>
      </c>
    </row>
    <row r="3" spans="1:3" ht="30.75" customHeight="1" x14ac:dyDescent="0.2">
      <c r="A3" s="11" t="s">
        <v>23</v>
      </c>
      <c r="B3" s="48">
        <v>0.01</v>
      </c>
      <c r="C3" s="49"/>
    </row>
    <row r="4" spans="1:3" ht="30.75" customHeight="1" x14ac:dyDescent="0.2">
      <c r="A4" s="9" t="s">
        <v>24</v>
      </c>
      <c r="B4" s="50">
        <v>0.01</v>
      </c>
      <c r="C4" s="51"/>
    </row>
    <row r="5" spans="1:3" ht="30.75" customHeight="1" x14ac:dyDescent="0.2">
      <c r="A5" s="9" t="s">
        <v>81</v>
      </c>
      <c r="B5" s="50">
        <v>0.01</v>
      </c>
      <c r="C5" s="51"/>
    </row>
    <row r="6" spans="1:3" ht="30.75" customHeight="1" x14ac:dyDescent="0.2">
      <c r="A6" s="9" t="s">
        <v>82</v>
      </c>
      <c r="B6" s="50">
        <v>0.01</v>
      </c>
      <c r="C6" s="51"/>
    </row>
    <row r="7" spans="1:3" ht="30.75" customHeight="1" x14ac:dyDescent="0.2">
      <c r="A7" s="9" t="s">
        <v>26</v>
      </c>
      <c r="B7" s="50">
        <v>0.01</v>
      </c>
      <c r="C7" s="51"/>
    </row>
    <row r="8" spans="1:3" ht="30.75" customHeight="1" thickBot="1" x14ac:dyDescent="0.25">
      <c r="A8" s="10" t="s">
        <v>27</v>
      </c>
      <c r="B8" s="52">
        <v>0.01</v>
      </c>
      <c r="C8" s="53"/>
    </row>
  </sheetData>
  <sheetProtection sheet="1" objects="1" scenarios="1" insertRows="0" selectLockedCells="1" autoFilter="0"/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zoomScale="85" zoomScaleNormal="85" workbookViewId="0">
      <selection activeCell="G4" sqref="G4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1.42578125" style="1" customWidth="1"/>
    <col min="6" max="16384" width="11.42578125" style="1"/>
  </cols>
  <sheetData>
    <row r="2" spans="1:5" ht="21.75" customHeight="1" thickBot="1" x14ac:dyDescent="0.25">
      <c r="A2" s="43" t="s">
        <v>83</v>
      </c>
      <c r="B2" s="2"/>
      <c r="C2" s="2"/>
    </row>
    <row r="3" spans="1:5" s="3" customFormat="1" ht="51" customHeight="1" x14ac:dyDescent="0.2">
      <c r="A3" s="41" t="s">
        <v>0</v>
      </c>
      <c r="B3" s="41" t="s">
        <v>1</v>
      </c>
      <c r="C3" s="41" t="s">
        <v>2</v>
      </c>
      <c r="D3" s="41" t="s">
        <v>84</v>
      </c>
      <c r="E3" s="42" t="s">
        <v>29</v>
      </c>
    </row>
    <row r="4" spans="1:5" ht="15.75" x14ac:dyDescent="0.2">
      <c r="A4" s="14"/>
      <c r="B4" s="4" t="s">
        <v>5</v>
      </c>
      <c r="C4" s="8"/>
      <c r="D4" s="30"/>
      <c r="E4" s="32"/>
    </row>
    <row r="5" spans="1:5" ht="15.75" x14ac:dyDescent="0.2">
      <c r="A5" s="15" t="s">
        <v>6</v>
      </c>
      <c r="B5" s="6" t="s">
        <v>8</v>
      </c>
      <c r="C5" s="5" t="s">
        <v>62</v>
      </c>
      <c r="D5" s="29">
        <f>+CALCULO!L6</f>
        <v>1.040502</v>
      </c>
      <c r="E5" s="31">
        <f>+CALCULO!M6</f>
        <v>0</v>
      </c>
    </row>
    <row r="6" spans="1:5" ht="15.75" x14ac:dyDescent="0.2">
      <c r="A6" s="15" t="s">
        <v>7</v>
      </c>
      <c r="B6" s="6" t="s">
        <v>9</v>
      </c>
      <c r="C6" s="5" t="s">
        <v>62</v>
      </c>
      <c r="D6" s="29">
        <f>+CALCULO!L7</f>
        <v>1.040502</v>
      </c>
      <c r="E6" s="31">
        <f>+CALCULO!M7</f>
        <v>0</v>
      </c>
    </row>
    <row r="7" spans="1:5" ht="15.75" x14ac:dyDescent="0.2">
      <c r="A7" s="33"/>
      <c r="B7" s="4" t="s">
        <v>63</v>
      </c>
      <c r="C7" s="34"/>
      <c r="D7" s="30"/>
      <c r="E7" s="32"/>
    </row>
    <row r="8" spans="1:5" ht="15.75" x14ac:dyDescent="0.2">
      <c r="A8" s="15" t="s">
        <v>65</v>
      </c>
      <c r="B8" s="6" t="s">
        <v>30</v>
      </c>
      <c r="C8" s="5" t="s">
        <v>4</v>
      </c>
      <c r="D8" s="29">
        <f>+CALCULO!L9</f>
        <v>1.0507029999999999</v>
      </c>
      <c r="E8" s="31">
        <f>+CALCULO!M9</f>
        <v>0</v>
      </c>
    </row>
    <row r="9" spans="1:5" ht="15.75" x14ac:dyDescent="0.2">
      <c r="A9" s="15" t="s">
        <v>66</v>
      </c>
      <c r="B9" s="6" t="s">
        <v>31</v>
      </c>
      <c r="C9" s="5" t="s">
        <v>62</v>
      </c>
      <c r="D9" s="29">
        <f>+CALCULO!L10</f>
        <v>1.040502</v>
      </c>
      <c r="E9" s="31">
        <f>+CALCULO!M10</f>
        <v>0</v>
      </c>
    </row>
    <row r="10" spans="1:5" ht="15.75" x14ac:dyDescent="0.2">
      <c r="A10" s="15" t="s">
        <v>67</v>
      </c>
      <c r="B10" s="6" t="s">
        <v>32</v>
      </c>
      <c r="C10" s="5" t="s">
        <v>62</v>
      </c>
      <c r="D10" s="29">
        <f>+CALCULO!L11</f>
        <v>1.040502</v>
      </c>
      <c r="E10" s="31">
        <f>+CALCULO!M11</f>
        <v>0</v>
      </c>
    </row>
    <row r="11" spans="1:5" ht="15.75" x14ac:dyDescent="0.2">
      <c r="A11" s="15" t="s">
        <v>68</v>
      </c>
      <c r="B11" s="6" t="s">
        <v>33</v>
      </c>
      <c r="C11" s="5" t="s">
        <v>4</v>
      </c>
      <c r="D11" s="29">
        <f>+CALCULO!L12</f>
        <v>1.040502</v>
      </c>
      <c r="E11" s="31">
        <f>+CALCULO!M12</f>
        <v>0</v>
      </c>
    </row>
    <row r="12" spans="1:5" ht="15.75" x14ac:dyDescent="0.2">
      <c r="A12" s="15" t="s">
        <v>69</v>
      </c>
      <c r="B12" s="6" t="s">
        <v>34</v>
      </c>
      <c r="C12" s="5" t="s">
        <v>62</v>
      </c>
      <c r="D12" s="29">
        <f>+CALCULO!L13</f>
        <v>1.040502</v>
      </c>
      <c r="E12" s="31">
        <f>+CALCULO!M13</f>
        <v>0</v>
      </c>
    </row>
    <row r="13" spans="1:5" ht="15.75" x14ac:dyDescent="0.2">
      <c r="A13" s="15" t="s">
        <v>70</v>
      </c>
      <c r="B13" s="6" t="s">
        <v>35</v>
      </c>
      <c r="C13" s="5" t="s">
        <v>62</v>
      </c>
      <c r="D13" s="29">
        <f>+CALCULO!L14</f>
        <v>1.040502</v>
      </c>
      <c r="E13" s="31">
        <f>+CALCULO!M14</f>
        <v>0</v>
      </c>
    </row>
    <row r="14" spans="1:5" ht="15.75" x14ac:dyDescent="0.2">
      <c r="A14" s="15" t="s">
        <v>71</v>
      </c>
      <c r="B14" s="6" t="s">
        <v>36</v>
      </c>
      <c r="C14" s="5" t="s">
        <v>62</v>
      </c>
      <c r="D14" s="29">
        <f>+CALCULO!L15</f>
        <v>1.040502</v>
      </c>
      <c r="E14" s="31">
        <f>+CALCULO!M15</f>
        <v>0</v>
      </c>
    </row>
    <row r="15" spans="1:5" ht="15.75" x14ac:dyDescent="0.2">
      <c r="A15" s="15" t="s">
        <v>72</v>
      </c>
      <c r="B15" s="6" t="s">
        <v>37</v>
      </c>
      <c r="C15" s="5" t="s">
        <v>62</v>
      </c>
      <c r="D15" s="29">
        <f>+CALCULO!L16</f>
        <v>1.040502</v>
      </c>
      <c r="E15" s="31">
        <f>+CALCULO!M16</f>
        <v>0</v>
      </c>
    </row>
    <row r="16" spans="1:5" ht="15.75" x14ac:dyDescent="0.2">
      <c r="A16" s="15" t="s">
        <v>73</v>
      </c>
      <c r="B16" s="6" t="s">
        <v>38</v>
      </c>
      <c r="C16" s="5" t="s">
        <v>62</v>
      </c>
      <c r="D16" s="29">
        <f>+CALCULO!L17</f>
        <v>1.040502</v>
      </c>
      <c r="E16" s="31">
        <f>+CALCULO!M17</f>
        <v>0</v>
      </c>
    </row>
    <row r="17" spans="1:5" ht="15.75" x14ac:dyDescent="0.2">
      <c r="A17" s="15" t="s">
        <v>74</v>
      </c>
      <c r="B17" s="6" t="s">
        <v>39</v>
      </c>
      <c r="C17" s="5" t="s">
        <v>4</v>
      </c>
      <c r="D17" s="29">
        <f>+CALCULO!L18</f>
        <v>1.040502</v>
      </c>
      <c r="E17" s="31">
        <f>+CALCULO!M18</f>
        <v>0</v>
      </c>
    </row>
    <row r="18" spans="1:5" ht="15.75" x14ac:dyDescent="0.2">
      <c r="A18" s="15" t="s">
        <v>75</v>
      </c>
      <c r="B18" s="6" t="s">
        <v>40</v>
      </c>
      <c r="C18" s="5" t="s">
        <v>4</v>
      </c>
      <c r="D18" s="29">
        <f>+CALCULO!L19</f>
        <v>1.040502</v>
      </c>
      <c r="E18" s="31">
        <f>+CALCULO!M19</f>
        <v>0</v>
      </c>
    </row>
    <row r="19" spans="1:5" ht="15.75" x14ac:dyDescent="0.2">
      <c r="A19" s="15" t="s">
        <v>76</v>
      </c>
      <c r="B19" s="6" t="s">
        <v>41</v>
      </c>
      <c r="C19" s="5" t="s">
        <v>62</v>
      </c>
      <c r="D19" s="29">
        <f>+CALCULO!L20</f>
        <v>1.040502</v>
      </c>
      <c r="E19" s="31">
        <f>+CALCULO!M20</f>
        <v>0</v>
      </c>
    </row>
    <row r="20" spans="1:5" ht="15.75" x14ac:dyDescent="0.2">
      <c r="A20" s="15" t="s">
        <v>77</v>
      </c>
      <c r="B20" s="6" t="s">
        <v>42</v>
      </c>
      <c r="C20" s="5" t="s">
        <v>62</v>
      </c>
      <c r="D20" s="29">
        <f>+CALCULO!L21</f>
        <v>1.040502</v>
      </c>
      <c r="E20" s="31">
        <f>+CALCULO!M21</f>
        <v>0</v>
      </c>
    </row>
    <row r="21" spans="1:5" ht="15.75" x14ac:dyDescent="0.2">
      <c r="A21" s="15" t="s">
        <v>78</v>
      </c>
      <c r="B21" s="6" t="s">
        <v>43</v>
      </c>
      <c r="C21" s="5" t="s">
        <v>62</v>
      </c>
      <c r="D21" s="29">
        <f>+CALCULO!L22</f>
        <v>1.040502</v>
      </c>
      <c r="E21" s="31">
        <f>+CALCULO!M22</f>
        <v>0</v>
      </c>
    </row>
    <row r="22" spans="1:5" ht="15.75" x14ac:dyDescent="0.2">
      <c r="A22" s="15" t="s">
        <v>79</v>
      </c>
      <c r="B22" s="6" t="s">
        <v>44</v>
      </c>
      <c r="C22" s="5" t="s">
        <v>4</v>
      </c>
      <c r="D22" s="29">
        <f>+CALCULO!L23</f>
        <v>1.040502</v>
      </c>
      <c r="E22" s="31">
        <f>+CALCULO!M23</f>
        <v>0</v>
      </c>
    </row>
    <row r="23" spans="1:5" ht="15.75" x14ac:dyDescent="0.2">
      <c r="A23" s="15" t="s">
        <v>80</v>
      </c>
      <c r="B23" s="6" t="s">
        <v>64</v>
      </c>
      <c r="C23" s="5" t="s">
        <v>62</v>
      </c>
      <c r="D23" s="29">
        <f>+CALCULO!L24</f>
        <v>1.040502</v>
      </c>
      <c r="E23" s="31">
        <f>+CALCULO!M24</f>
        <v>0</v>
      </c>
    </row>
    <row r="24" spans="1:5" ht="15.75" thickBot="1" x14ac:dyDescent="0.25">
      <c r="A24" s="18"/>
      <c r="B24" s="19"/>
      <c r="C24" s="20"/>
      <c r="D24" s="25"/>
      <c r="E24" s="26"/>
    </row>
  </sheetData>
  <sheetProtection algorithmName="SHA-512" hashValue="3jefqFLw50RuuRU7kVLyS6FiIh2BgGyPtB7Tcauyrsl/BTgdyDDQeC4J6yqzvc10YhR4ReIOafEzR5EexRO7eg==" saltValue="Jy22Hh+qg/DnPvGMqTnZLQ==" spinCount="100000" sheet="1" objects="1" scenarios="1" insertRows="0" selectLockedCells="1" autoFilter="0"/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CALCULO</vt:lpstr>
      <vt:lpstr>PARAMETROS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Reinaldo Pascual Frontanilla Lopez</cp:lastModifiedBy>
  <cp:lastPrinted>2013-04-03T19:59:00Z</cp:lastPrinted>
  <dcterms:created xsi:type="dcterms:W3CDTF">2007-05-08T22:28:44Z</dcterms:created>
  <dcterms:modified xsi:type="dcterms:W3CDTF">2017-07-12T13:42:24Z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